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1215工讀金業務用\請領單空白表\"/>
    </mc:Choice>
  </mc:AlternateContent>
  <xr:revisionPtr revIDLastSave="0" documentId="13_ncr:1_{F8968745-4543-48D3-B5BA-06B2AD2AB2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人版" sheetId="1" r:id="rId1"/>
    <sheet name="10人版" sheetId="5" r:id="rId2"/>
    <sheet name="未休假獎金表單" sheetId="4" r:id="rId3"/>
  </sheets>
  <definedNames>
    <definedName name="_xlnm.Print_Area" localSheetId="1">'10人版'!$A$1:$N$23</definedName>
    <definedName name="_xlnm.Print_Area" localSheetId="0">'5人版'!$A$1:$N$18</definedName>
    <definedName name="_xlnm.Print_Area" localSheetId="2">未休假獎金表單!$A$1:$I$17</definedName>
    <definedName name="一級單位" localSheetId="1">'10人版'!#REF!</definedName>
    <definedName name="一級單位" localSheetId="2">未休假獎金表單!#REF!</definedName>
    <definedName name="一級單位">'5人版'!#REF!</definedName>
    <definedName name="二級單位" localSheetId="1">'10人版'!#REF!</definedName>
    <definedName name="二級單位" localSheetId="2">未休假獎金表單!#REF!</definedName>
    <definedName name="二級單位">'5人版'!#REF!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5" l="1"/>
  <c r="C25" i="5"/>
  <c r="D24" i="5"/>
  <c r="D25" i="5" s="1"/>
  <c r="N14" i="5" l="1"/>
  <c r="N10" i="5"/>
  <c r="N9" i="5"/>
  <c r="N13" i="5"/>
  <c r="N11" i="5"/>
  <c r="N7" i="5"/>
  <c r="N6" i="5"/>
  <c r="N15" i="5"/>
  <c r="N8" i="5"/>
  <c r="N12" i="5"/>
  <c r="I7" i="4"/>
  <c r="I8" i="4"/>
  <c r="I9" i="4"/>
  <c r="I10" i="4"/>
  <c r="I6" i="4"/>
  <c r="E20" i="1"/>
  <c r="D19" i="1"/>
  <c r="D20" i="1" s="1"/>
  <c r="C20" i="1"/>
  <c r="N6" i="1" s="1"/>
  <c r="N16" i="5" l="1"/>
  <c r="N9" i="1"/>
  <c r="I11" i="4"/>
  <c r="N10" i="1"/>
  <c r="N7" i="1"/>
  <c r="N8" i="1"/>
  <c r="N11" i="1" l="1"/>
</calcChain>
</file>

<file path=xl/sharedStrings.xml><?xml version="1.0" encoding="utf-8"?>
<sst xmlns="http://schemas.openxmlformats.org/spreadsheetml/2006/main" count="116" uniqueCount="55">
  <si>
    <t>(請填寫完整單位名稱)</t>
    <phoneticPr fontId="2" type="noConversion"/>
  </si>
  <si>
    <t>申請日期</t>
    <phoneticPr fontId="1" type="noConversion"/>
  </si>
  <si>
    <t>請領月份</t>
    <phoneticPr fontId="1" type="noConversion"/>
  </si>
  <si>
    <t>時薪</t>
    <phoneticPr fontId="1" type="noConversion"/>
  </si>
  <si>
    <t>【預算來源】限用：會計科目514202(其他預算使用請與會計室告知)</t>
  </si>
  <si>
    <t>□其它________________________</t>
    <phoneticPr fontId="2" type="noConversion"/>
  </si>
  <si>
    <t>付款方式限『工讀生本人郵政帳戶或支票』轉匯，不接受其他銀行資料</t>
    <phoneticPr fontId="1" type="noConversion"/>
  </si>
  <si>
    <t>序</t>
    <phoneticPr fontId="2" type="noConversion"/>
  </si>
  <si>
    <r>
      <t xml:space="preserve">外籍生須填
</t>
    </r>
    <r>
      <rPr>
        <sz val="24"/>
        <color indexed="10"/>
        <rFont val="標楷體"/>
        <family val="4"/>
        <charset val="136"/>
      </rPr>
      <t>是/否</t>
    </r>
    <r>
      <rPr>
        <sz val="24"/>
        <color indexed="12"/>
        <rFont val="標楷體"/>
        <family val="4"/>
        <charset val="136"/>
      </rPr>
      <t>已滿183天</t>
    </r>
    <phoneticPr fontId="1" type="noConversion"/>
  </si>
  <si>
    <t>學號</t>
    <phoneticPr fontId="2" type="noConversion"/>
  </si>
  <si>
    <t>姓名</t>
    <phoneticPr fontId="2" type="noConversion"/>
  </si>
  <si>
    <t>國民身份證字號/外籍生統一證號</t>
    <phoneticPr fontId="2" type="noConversion"/>
  </si>
  <si>
    <t>郵局局號</t>
    <phoneticPr fontId="2" type="noConversion"/>
  </si>
  <si>
    <t>郵局帳號</t>
    <phoneticPr fontId="2" type="noConversion"/>
  </si>
  <si>
    <t>當月平日
工作時數總計</t>
    <phoneticPr fontId="2" type="noConversion"/>
  </si>
  <si>
    <t>平日
前2個小時加班時數總計</t>
    <phoneticPr fontId="2" type="noConversion"/>
  </si>
  <si>
    <t>平日
後2個小時加班時數總計</t>
    <phoneticPr fontId="2" type="noConversion"/>
  </si>
  <si>
    <t>休息日
上班時數
第1-2小時時數總計</t>
    <phoneticPr fontId="2" type="noConversion"/>
  </si>
  <si>
    <t>休息日
上班
第3-8小時時數總計</t>
    <phoneticPr fontId="2" type="noConversion"/>
  </si>
  <si>
    <t>國定假日工作費</t>
    <phoneticPr fontId="2" type="noConversion"/>
  </si>
  <si>
    <t>請領
金額總計</t>
    <phoneticPr fontId="2" type="noConversion"/>
  </si>
  <si>
    <t>總計</t>
    <phoneticPr fontId="1" type="noConversion"/>
  </si>
  <si>
    <t>時薪</t>
    <phoneticPr fontId="2" type="noConversion"/>
  </si>
  <si>
    <t>國定假日</t>
    <phoneticPr fontId="2" type="noConversion"/>
  </si>
  <si>
    <t>月份</t>
    <phoneticPr fontId="2" type="noConversion"/>
  </si>
  <si>
    <t>倍數</t>
    <phoneticPr fontId="2" type="noConversion"/>
  </si>
  <si>
    <t>原則上休息日為周六</t>
    <phoneticPr fontId="2" type="noConversion"/>
  </si>
  <si>
    <t>例假為周日</t>
    <phoneticPr fontId="2" type="noConversion"/>
  </si>
  <si>
    <t>如果連續工作第六天一律為休息日費用計算</t>
    <phoneticPr fontId="2" type="noConversion"/>
  </si>
  <si>
    <t>一個月加班總時數最多46小時</t>
    <phoneticPr fontId="2" type="noConversion"/>
  </si>
  <si>
    <t>未休假時數</t>
    <phoneticPr fontId="2" type="noConversion"/>
  </si>
  <si>
    <t>備註說明</t>
    <phoneticPr fontId="2" type="noConversion"/>
  </si>
  <si>
    <t>發放月份</t>
    <phoneticPr fontId="1" type="noConversion"/>
  </si>
  <si>
    <t>115年   月    日</t>
    <phoneticPr fontId="2" type="noConversion"/>
  </si>
  <si>
    <t>115年2月</t>
  </si>
  <si>
    <t>115年1月</t>
  </si>
  <si>
    <t>115年1月</t>
    <phoneticPr fontId="2" type="noConversion"/>
  </si>
  <si>
    <t>115年3月</t>
  </si>
  <si>
    <t>115年4月</t>
  </si>
  <si>
    <t>115年5月</t>
  </si>
  <si>
    <t>115年6月</t>
  </si>
  <si>
    <t>115年7月</t>
  </si>
  <si>
    <t>115年8月</t>
  </si>
  <si>
    <t>115年9月</t>
  </si>
  <si>
    <t>115年10月</t>
  </si>
  <si>
    <t>115年11月</t>
  </si>
  <si>
    <t>115年12月</t>
  </si>
  <si>
    <t>申請單位</t>
    <phoneticPr fontId="1" type="noConversion"/>
  </si>
  <si>
    <t>單位代碼</t>
    <phoneticPr fontId="1" type="noConversion"/>
  </si>
  <si>
    <t>國民身份證字號
/外籍生統一證號</t>
    <phoneticPr fontId="2" type="noConversion"/>
  </si>
  <si>
    <r>
      <t>填寫注意事項：
一、為維護工讀助學生權益，各單位應先</t>
    </r>
    <r>
      <rPr>
        <b/>
        <sz val="24"/>
        <color rgb="FFC00000"/>
        <rFont val="標楷體"/>
        <family val="4"/>
        <charset val="136"/>
      </rPr>
      <t>完成線上提聘、投保作業後始得僱用工讀助學生</t>
    </r>
    <r>
      <rPr>
        <b/>
        <sz val="24"/>
        <rFont val="標楷體"/>
        <family val="4"/>
        <charset val="136"/>
      </rPr>
      <t>。
二、請提供</t>
    </r>
    <r>
      <rPr>
        <b/>
        <sz val="24"/>
        <color rgb="FFC00000"/>
        <rFont val="標楷體"/>
        <family val="4"/>
        <charset val="136"/>
      </rPr>
      <t>學生本人郵局帳戶</t>
    </r>
    <r>
      <rPr>
        <b/>
        <sz val="24"/>
        <rFont val="標楷體"/>
        <family val="4"/>
        <charset val="136"/>
      </rPr>
      <t>。
三、工讀助學生於約用期間中途離職(含休/退學)，應立即填送紙本「退保申請單」至人事室辦理。
四、工讀助學金發給標準</t>
    </r>
    <r>
      <rPr>
        <b/>
        <sz val="24"/>
        <color rgb="FFC00000"/>
        <rFont val="標楷體"/>
        <family val="4"/>
        <charset val="136"/>
      </rPr>
      <t>每小時196元(115年起適用)。</t>
    </r>
    <r>
      <rPr>
        <b/>
        <sz val="24"/>
        <rFont val="標楷體"/>
        <family val="4"/>
        <charset val="136"/>
      </rPr>
      <t>另，聘僱</t>
    </r>
    <r>
      <rPr>
        <b/>
        <sz val="24"/>
        <color theme="8" tint="-0.249977111117893"/>
        <rFont val="標楷體"/>
        <family val="4"/>
        <charset val="136"/>
      </rPr>
      <t>外籍生請依就業服務法第50條規定，每週工讀合計20小時為限(跨單位須併計)</t>
    </r>
    <r>
      <rPr>
        <b/>
        <sz val="24"/>
        <rFont val="標楷體"/>
        <family val="4"/>
        <charset val="136"/>
      </rPr>
      <t>。
五、當月請領清單及主管核定電子檔，應於</t>
    </r>
    <r>
      <rPr>
        <b/>
        <sz val="24"/>
        <color rgb="FFC00000"/>
        <rFont val="標楷體"/>
        <family val="4"/>
        <charset val="136"/>
      </rPr>
      <t>每月15日前EMAIL交人事室</t>
    </r>
    <r>
      <rPr>
        <b/>
        <sz val="24"/>
        <rFont val="標楷體"/>
        <family val="4"/>
        <charset val="136"/>
      </rPr>
      <t>(遇假日可自行提前繳交)，並統一於次月5日發薪。
六、工讀助學生基本資料如有異動，應檢附佐證資料向註冊組及郵局辦理變更。
七、請單位務必遵守勞動基準法相關規定，並保留其差勤紀錄5年。</t>
    </r>
    <phoneticPr fontId="2" type="noConversion"/>
  </si>
  <si>
    <t>115年1月</t>
    <phoneticPr fontId="18" type="noConversion"/>
  </si>
  <si>
    <t>115年  月</t>
    <phoneticPr fontId="18" type="noConversion"/>
  </si>
  <si>
    <r>
      <t xml:space="preserve">外籍生須填
</t>
    </r>
    <r>
      <rPr>
        <b/>
        <sz val="20"/>
        <color indexed="10"/>
        <rFont val="標楷體"/>
        <family val="4"/>
        <charset val="136"/>
      </rPr>
      <t>是/否</t>
    </r>
    <r>
      <rPr>
        <b/>
        <sz val="20"/>
        <color indexed="12"/>
        <rFont val="標楷體"/>
        <family val="4"/>
        <charset val="136"/>
      </rPr>
      <t>已滿183天</t>
    </r>
    <phoneticPr fontId="1" type="noConversion"/>
  </si>
  <si>
    <t>填寫注意事項：
一、未休假請領清單應於次月15日前EMAIL交人事室，並統一於次月5日發薪。
二、請提供學生本人郵局帳戶。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</si>
</sst>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);[Red]\(#,##0.00\)"/>
    <numFmt numFmtId="177" formatCode="0.0_);[Red]\(0.0\)"/>
    <numFmt numFmtId="178" formatCode="#,##0_ "/>
  </numFmts>
  <fonts count="2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24"/>
      <name val="標楷體"/>
      <family val="4"/>
      <charset val="136"/>
    </font>
    <font>
      <sz val="24"/>
      <color indexed="12"/>
      <name val="標楷體"/>
      <family val="4"/>
      <charset val="136"/>
    </font>
    <font>
      <sz val="24"/>
      <color indexed="10"/>
      <name val="標楷體"/>
      <family val="4"/>
      <charset val="136"/>
    </font>
    <font>
      <b/>
      <sz val="24"/>
      <name val="標楷體"/>
      <family val="4"/>
      <charset val="136"/>
    </font>
    <font>
      <sz val="16"/>
      <name val="標楷體"/>
      <family val="4"/>
      <charset val="136"/>
    </font>
    <font>
      <sz val="22"/>
      <color theme="1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sz val="24"/>
      <color rgb="FF0000FF"/>
      <name val="標楷體"/>
      <family val="4"/>
      <charset val="136"/>
    </font>
    <font>
      <sz val="24"/>
      <color theme="1"/>
      <name val="標楷體"/>
      <family val="4"/>
      <charset val="136"/>
    </font>
    <font>
      <b/>
      <sz val="24"/>
      <color rgb="FFFF0000"/>
      <name val="標楷體"/>
      <family val="4"/>
      <charset val="136"/>
    </font>
    <font>
      <sz val="24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b/>
      <sz val="24"/>
      <color rgb="FF0000FF"/>
      <name val="標楷體"/>
      <family val="4"/>
      <charset val="136"/>
    </font>
    <font>
      <sz val="28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b/>
      <sz val="24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b/>
      <sz val="26"/>
      <color theme="1"/>
      <name val="標楷體"/>
      <family val="4"/>
      <charset val="136"/>
    </font>
    <font>
      <b/>
      <sz val="24"/>
      <color rgb="FFC00000"/>
      <name val="標楷體"/>
      <family val="4"/>
      <charset val="136"/>
    </font>
    <font>
      <b/>
      <sz val="24"/>
      <color theme="8" tint="-0.249977111117893"/>
      <name val="標楷體"/>
      <family val="4"/>
      <charset val="136"/>
    </font>
    <font>
      <b/>
      <sz val="20"/>
      <color rgb="FF0000FF"/>
      <name val="標楷體"/>
      <family val="4"/>
      <charset val="136"/>
    </font>
    <font>
      <b/>
      <sz val="20"/>
      <color indexed="10"/>
      <name val="標楷體"/>
      <family val="4"/>
      <charset val="136"/>
    </font>
    <font>
      <b/>
      <sz val="20"/>
      <color indexed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49" fontId="11" fillId="0" borderId="2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7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76" fontId="11" fillId="0" borderId="2" xfId="0" applyNumberFormat="1" applyFont="1" applyBorder="1" applyAlignment="1" applyProtection="1">
      <alignment horizontal="center" vertical="center" wrapText="1" shrinkToFit="1"/>
      <protection locked="0"/>
    </xf>
    <xf numFmtId="178" fontId="11" fillId="0" borderId="2" xfId="0" applyNumberFormat="1" applyFont="1" applyBorder="1" applyAlignment="1">
      <alignment horizontal="center" vertical="center" wrapText="1" shrinkToFi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shrinkToFit="1"/>
    </xf>
    <xf numFmtId="178" fontId="11" fillId="0" borderId="3" xfId="0" applyNumberFormat="1" applyFont="1" applyBorder="1" applyAlignment="1">
      <alignment horizontal="center" vertical="center" shrinkToFit="1"/>
    </xf>
    <xf numFmtId="177" fontId="11" fillId="0" borderId="2" xfId="0" applyNumberFormat="1" applyFont="1" applyBorder="1" applyAlignment="1" applyProtection="1">
      <alignment horizontal="center" vertical="center" wrapText="1" shrinkToFit="1"/>
      <protection locked="0"/>
    </xf>
    <xf numFmtId="49" fontId="20" fillId="0" borderId="1" xfId="0" applyNumberFormat="1" applyFont="1" applyBorder="1" applyAlignment="1" applyProtection="1">
      <alignment horizontal="center" vertical="center" wrapText="1" shrinkToFit="1"/>
      <protection locked="0"/>
    </xf>
    <xf numFmtId="49" fontId="20" fillId="0" borderId="1" xfId="0" applyNumberFormat="1" applyFont="1" applyBorder="1" applyAlignment="1" applyProtection="1">
      <alignment horizontal="center" vertical="center" wrapText="1" shrinkToFit="1"/>
      <protection locked="0"/>
    </xf>
    <xf numFmtId="49" fontId="21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22" fillId="0" borderId="0" xfId="0" applyFont="1" applyAlignment="1">
      <alignment horizontal="left" vertical="center"/>
    </xf>
    <xf numFmtId="178" fontId="19" fillId="0" borderId="2" xfId="0" applyNumberFormat="1" applyFont="1" applyBorder="1" applyAlignment="1">
      <alignment horizontal="center" vertical="center" wrapText="1" shrinkToFit="1"/>
    </xf>
    <xf numFmtId="49" fontId="20" fillId="0" borderId="1" xfId="0" applyNumberFormat="1" applyFont="1" applyBorder="1" applyAlignment="1" applyProtection="1">
      <alignment horizontal="center" vertical="center" wrapText="1" shrinkToFit="1"/>
      <protection locked="0"/>
    </xf>
    <xf numFmtId="49" fontId="11" fillId="0" borderId="1" xfId="0" applyNumberFormat="1" applyFont="1" applyBorder="1" applyAlignment="1" applyProtection="1">
      <alignment vertical="center" wrapText="1" shrinkToFit="1"/>
      <protection locked="0"/>
    </xf>
    <xf numFmtId="0" fontId="19" fillId="0" borderId="0" xfId="0" applyFont="1" applyAlignment="1">
      <alignment horizontal="center" vertical="center"/>
    </xf>
    <xf numFmtId="178" fontId="19" fillId="0" borderId="3" xfId="0" applyNumberFormat="1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 wrapText="1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 wrapText="1"/>
    </xf>
    <xf numFmtId="49" fontId="20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19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1"/>
  <sheetViews>
    <sheetView tabSelected="1" zoomScale="46" zoomScaleNormal="46" workbookViewId="0">
      <pane ySplit="1" topLeftCell="A2" activePane="bottomLeft" state="frozen"/>
      <selection pane="bottomLeft" activeCell="J6" sqref="J6"/>
    </sheetView>
  </sheetViews>
  <sheetFormatPr defaultColWidth="8.875" defaultRowHeight="19.899999999999999" customHeight="1" x14ac:dyDescent="0.25"/>
  <cols>
    <col min="1" max="1" width="8.5" style="12" customWidth="1"/>
    <col min="2" max="2" width="26.5" style="13" customWidth="1"/>
    <col min="3" max="3" width="29.75" style="13" customWidth="1"/>
    <col min="4" max="4" width="30.25" style="13" customWidth="1"/>
    <col min="5" max="5" width="38.75" style="13" customWidth="1"/>
    <col min="6" max="6" width="35.125" style="13" customWidth="1"/>
    <col min="7" max="7" width="32.5" style="13" customWidth="1"/>
    <col min="8" max="8" width="32.625" style="13" customWidth="1"/>
    <col min="9" max="9" width="30.5" style="13" customWidth="1"/>
    <col min="10" max="10" width="30" style="13" customWidth="1"/>
    <col min="11" max="11" width="22.25" style="13" customWidth="1"/>
    <col min="12" max="12" width="21.375" style="13" customWidth="1"/>
    <col min="13" max="13" width="24" style="13" customWidth="1"/>
    <col min="14" max="14" width="28.875" style="12" customWidth="1"/>
    <col min="15" max="15" width="10.375" style="13" customWidth="1"/>
    <col min="16" max="16384" width="8.875" style="13"/>
  </cols>
  <sheetData>
    <row r="1" spans="1:14" s="1" customFormat="1" ht="71.45" customHeight="1" thickBot="1" x14ac:dyDescent="0.3">
      <c r="A1" s="18"/>
      <c r="B1" s="37" t="s">
        <v>48</v>
      </c>
      <c r="C1" s="35"/>
      <c r="D1" s="37" t="s">
        <v>47</v>
      </c>
      <c r="E1" s="47"/>
      <c r="F1" s="47"/>
      <c r="G1" s="47"/>
      <c r="H1" s="19" t="s">
        <v>0</v>
      </c>
      <c r="I1" s="19"/>
      <c r="J1" s="19"/>
      <c r="K1" s="19"/>
      <c r="L1" s="19"/>
      <c r="M1" s="19"/>
      <c r="N1" s="18"/>
    </row>
    <row r="2" spans="1:14" s="1" customFormat="1" ht="71.45" customHeight="1" x14ac:dyDescent="0.25">
      <c r="A2" s="18"/>
      <c r="B2" s="18" t="s">
        <v>1</v>
      </c>
      <c r="C2" s="45" t="s">
        <v>33</v>
      </c>
      <c r="D2" s="45"/>
      <c r="E2" s="19"/>
      <c r="F2" s="18" t="s">
        <v>2</v>
      </c>
      <c r="G2" s="20" t="s">
        <v>35</v>
      </c>
      <c r="H2" s="18" t="s">
        <v>3</v>
      </c>
      <c r="I2" s="21">
        <v>196</v>
      </c>
      <c r="J2" s="18"/>
      <c r="K2" s="18"/>
      <c r="L2" s="19"/>
      <c r="M2" s="19"/>
      <c r="N2" s="18"/>
    </row>
    <row r="3" spans="1:14" s="1" customFormat="1" ht="58.5" customHeight="1" x14ac:dyDescent="0.25">
      <c r="A3" s="18"/>
      <c r="B3" s="19" t="s">
        <v>4</v>
      </c>
      <c r="C3" s="19"/>
      <c r="D3" s="19"/>
      <c r="E3" s="19"/>
      <c r="F3" s="19"/>
      <c r="G3" s="19"/>
      <c r="H3" s="19"/>
      <c r="I3" s="19" t="s">
        <v>5</v>
      </c>
      <c r="J3" s="19"/>
      <c r="K3" s="19"/>
      <c r="L3" s="19"/>
      <c r="M3" s="19"/>
      <c r="N3" s="18"/>
    </row>
    <row r="4" spans="1:14" s="1" customFormat="1" ht="54.75" customHeight="1" x14ac:dyDescent="0.25">
      <c r="A4" s="18"/>
      <c r="B4" s="38" t="s">
        <v>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8"/>
    </row>
    <row r="5" spans="1:14" s="9" customFormat="1" ht="143.25" customHeight="1" x14ac:dyDescent="0.25">
      <c r="A5" s="3" t="s">
        <v>7</v>
      </c>
      <c r="B5" s="4" t="s">
        <v>8</v>
      </c>
      <c r="C5" s="3" t="s">
        <v>9</v>
      </c>
      <c r="D5" s="3" t="s">
        <v>10</v>
      </c>
      <c r="E5" s="5" t="s">
        <v>49</v>
      </c>
      <c r="F5" s="3" t="s">
        <v>12</v>
      </c>
      <c r="G5" s="3" t="s">
        <v>13</v>
      </c>
      <c r="H5" s="6" t="s">
        <v>14</v>
      </c>
      <c r="I5" s="7" t="s">
        <v>15</v>
      </c>
      <c r="J5" s="7" t="s">
        <v>16</v>
      </c>
      <c r="K5" s="7" t="s">
        <v>17</v>
      </c>
      <c r="L5" s="7" t="s">
        <v>18</v>
      </c>
      <c r="M5" s="8" t="s">
        <v>19</v>
      </c>
      <c r="N5" s="6" t="s">
        <v>20</v>
      </c>
    </row>
    <row r="6" spans="1:14" s="11" customFormat="1" ht="80.099999999999994" customHeight="1" x14ac:dyDescent="0.25">
      <c r="A6" s="5">
        <v>1</v>
      </c>
      <c r="B6" s="10"/>
      <c r="C6" s="10"/>
      <c r="D6" s="10"/>
      <c r="E6" s="10"/>
      <c r="F6" s="10"/>
      <c r="G6" s="10"/>
      <c r="H6" s="29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9">
        <f>ROUNDUP($H6*$I$2+$I6*$C$20+$J6*$D$20+$K6*$C$20+$L6*$D$20+$M6*2*$I$2,0)</f>
        <v>0</v>
      </c>
    </row>
    <row r="7" spans="1:14" s="11" customFormat="1" ht="80.099999999999994" customHeight="1" x14ac:dyDescent="0.25">
      <c r="A7" s="5">
        <v>2</v>
      </c>
      <c r="B7" s="10"/>
      <c r="C7" s="10"/>
      <c r="D7" s="10"/>
      <c r="E7" s="10"/>
      <c r="F7" s="10"/>
      <c r="G7" s="10"/>
      <c r="H7" s="29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9">
        <f>ROUNDUP($H7*$I$2+$I7*$C$20+$J7*$D$20+$K7*$C$20+$L7*$D$20+$M7*2*$I$2,0)</f>
        <v>0</v>
      </c>
    </row>
    <row r="8" spans="1:14" s="11" customFormat="1" ht="80.099999999999994" customHeight="1" x14ac:dyDescent="0.25">
      <c r="A8" s="5">
        <v>3</v>
      </c>
      <c r="B8" s="10"/>
      <c r="C8" s="10"/>
      <c r="D8" s="10"/>
      <c r="E8" s="10"/>
      <c r="F8" s="10"/>
      <c r="G8" s="10"/>
      <c r="H8" s="29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9">
        <f>ROUNDUP($H8*$I$2+$I8*$C$20+$J8*$D$20+$K8*$C$20+$L8*$D$20+$M8*2*$I$2,0)</f>
        <v>0</v>
      </c>
    </row>
    <row r="9" spans="1:14" s="11" customFormat="1" ht="80.099999999999994" customHeight="1" x14ac:dyDescent="0.25">
      <c r="A9" s="5">
        <v>4</v>
      </c>
      <c r="B9" s="10"/>
      <c r="C9" s="10"/>
      <c r="D9" s="10"/>
      <c r="E9" s="10"/>
      <c r="F9" s="10"/>
      <c r="G9" s="10"/>
      <c r="H9" s="29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9">
        <f>ROUNDUP($H9*$I$2+$I9*$C$20+$J9*$D$20+$K9*$C$20+$L9*$D$20+$M9*2*$I$2,0)</f>
        <v>0</v>
      </c>
    </row>
    <row r="10" spans="1:14" s="11" customFormat="1" ht="80.099999999999994" customHeight="1" x14ac:dyDescent="0.25">
      <c r="A10" s="5">
        <v>5</v>
      </c>
      <c r="B10" s="10"/>
      <c r="C10" s="10"/>
      <c r="D10" s="10"/>
      <c r="E10" s="10"/>
      <c r="F10" s="10"/>
      <c r="G10" s="10"/>
      <c r="H10" s="29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9">
        <f>ROUNDUP($H10*$I$2+$I10*$C$20+$J10*$D$20+$K10*$C$20+$L10*$D$20+$M10*2*$I$2,0)</f>
        <v>0</v>
      </c>
    </row>
    <row r="11" spans="1:14" ht="80.099999999999994" customHeight="1" x14ac:dyDescent="0.25">
      <c r="A11" s="18"/>
      <c r="B11" s="19"/>
      <c r="C11" s="19"/>
      <c r="D11" s="19"/>
      <c r="E11" s="19"/>
      <c r="F11" s="19"/>
      <c r="G11" s="19"/>
      <c r="H11" s="32"/>
      <c r="I11" s="32"/>
      <c r="J11" s="32"/>
      <c r="K11" s="32"/>
      <c r="L11" s="32"/>
      <c r="M11" s="23" t="s">
        <v>21</v>
      </c>
      <c r="N11" s="43">
        <f>SUM($N$6:$N$10)</f>
        <v>0</v>
      </c>
    </row>
    <row r="12" spans="1:14" ht="19.899999999999999" customHeight="1" x14ac:dyDescent="0.25">
      <c r="A12" s="46" t="s">
        <v>50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4" ht="19.899999999999999" customHeight="1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1:14" ht="19.899999999999999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</row>
    <row r="15" spans="1:14" ht="19.899999999999999" customHeight="1" x14ac:dyDescent="0.2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1:14" ht="19.899999999999999" customHeight="1" x14ac:dyDescent="0.25">
      <c r="A16" s="46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</row>
    <row r="17" spans="1:16" ht="185.25" customHeight="1" x14ac:dyDescent="0.25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14"/>
      <c r="P17" s="14"/>
    </row>
    <row r="18" spans="1:16" ht="38.25" hidden="1" x14ac:dyDescent="0.25">
      <c r="A18" s="14"/>
      <c r="B18" s="24"/>
      <c r="C18" s="24"/>
      <c r="D18" s="24"/>
      <c r="E18" s="24"/>
      <c r="F18" s="24"/>
      <c r="G18" s="15"/>
      <c r="H18" s="15"/>
      <c r="I18" s="15"/>
      <c r="J18" s="15"/>
      <c r="K18" s="15"/>
      <c r="L18" s="15"/>
      <c r="M18" s="15"/>
      <c r="N18" s="14"/>
      <c r="O18" s="16"/>
      <c r="P18" s="16"/>
    </row>
    <row r="19" spans="1:16" ht="38.25" hidden="1" x14ac:dyDescent="0.25">
      <c r="B19" s="25" t="s">
        <v>22</v>
      </c>
      <c r="C19" s="25">
        <v>196</v>
      </c>
      <c r="D19" s="25">
        <f>I2</f>
        <v>196</v>
      </c>
      <c r="E19" s="25" t="s">
        <v>23</v>
      </c>
      <c r="F19" s="24" t="s">
        <v>24</v>
      </c>
    </row>
    <row r="20" spans="1:16" ht="38.25" hidden="1" x14ac:dyDescent="0.25">
      <c r="B20" s="25" t="s">
        <v>25</v>
      </c>
      <c r="C20" s="25">
        <f>ROUND(C19*1.34,0)</f>
        <v>263</v>
      </c>
      <c r="D20" s="25">
        <f>ROUND(D19*1.67,0)</f>
        <v>327</v>
      </c>
      <c r="E20" s="25">
        <f>IF($M6=0,"0",8)*$I$2</f>
        <v>0</v>
      </c>
      <c r="F20" s="24" t="s">
        <v>36</v>
      </c>
    </row>
    <row r="21" spans="1:16" ht="38.25" hidden="1" x14ac:dyDescent="0.25">
      <c r="B21" s="24"/>
      <c r="C21" s="24"/>
      <c r="D21" s="24"/>
      <c r="E21" s="24"/>
      <c r="F21" s="24" t="s">
        <v>34</v>
      </c>
    </row>
    <row r="22" spans="1:16" ht="38.25" hidden="1" x14ac:dyDescent="0.25">
      <c r="B22" s="24" t="s">
        <v>26</v>
      </c>
      <c r="C22" s="24"/>
      <c r="D22" s="24"/>
      <c r="E22" s="24"/>
      <c r="F22" s="24" t="s">
        <v>37</v>
      </c>
    </row>
    <row r="23" spans="1:16" ht="38.25" hidden="1" x14ac:dyDescent="0.25">
      <c r="B23" s="24" t="s">
        <v>27</v>
      </c>
      <c r="C23" s="24"/>
      <c r="D23" s="24"/>
      <c r="E23" s="24"/>
      <c r="F23" s="24" t="s">
        <v>38</v>
      </c>
    </row>
    <row r="24" spans="1:16" ht="38.25" hidden="1" x14ac:dyDescent="0.25">
      <c r="B24" s="24" t="s">
        <v>28</v>
      </c>
      <c r="C24" s="24"/>
      <c r="D24" s="24"/>
      <c r="E24" s="24"/>
      <c r="F24" s="24" t="s">
        <v>39</v>
      </c>
    </row>
    <row r="25" spans="1:16" ht="38.25" hidden="1" x14ac:dyDescent="0.25">
      <c r="B25" s="24" t="s">
        <v>29</v>
      </c>
      <c r="C25" s="24"/>
      <c r="D25" s="24"/>
      <c r="E25" s="24"/>
      <c r="F25" s="24" t="s">
        <v>40</v>
      </c>
    </row>
    <row r="26" spans="1:16" ht="38.25" hidden="1" x14ac:dyDescent="0.25">
      <c r="B26" s="24"/>
      <c r="C26" s="24"/>
      <c r="D26" s="24"/>
      <c r="E26" s="24"/>
      <c r="F26" s="24" t="s">
        <v>41</v>
      </c>
    </row>
    <row r="27" spans="1:16" ht="38.25" hidden="1" x14ac:dyDescent="0.25">
      <c r="B27" s="24"/>
      <c r="C27" s="24"/>
      <c r="D27" s="24"/>
      <c r="E27" s="24"/>
      <c r="F27" s="24" t="s">
        <v>42</v>
      </c>
    </row>
    <row r="28" spans="1:16" ht="38.25" hidden="1" x14ac:dyDescent="0.25">
      <c r="B28" s="24"/>
      <c r="C28" s="24"/>
      <c r="D28" s="24"/>
      <c r="E28" s="24"/>
      <c r="F28" s="24" t="s">
        <v>43</v>
      </c>
    </row>
    <row r="29" spans="1:16" ht="38.25" hidden="1" x14ac:dyDescent="0.25">
      <c r="B29" s="24"/>
      <c r="C29" s="24"/>
      <c r="D29" s="24"/>
      <c r="E29" s="24"/>
      <c r="F29" s="24" t="s">
        <v>44</v>
      </c>
    </row>
    <row r="30" spans="1:16" ht="38.25" hidden="1" x14ac:dyDescent="0.25">
      <c r="B30" s="24"/>
      <c r="C30" s="24"/>
      <c r="D30" s="24"/>
      <c r="E30" s="24"/>
      <c r="F30" s="24" t="s">
        <v>45</v>
      </c>
    </row>
    <row r="31" spans="1:16" ht="38.25" hidden="1" x14ac:dyDescent="0.25">
      <c r="B31" s="24"/>
      <c r="C31" s="24"/>
      <c r="D31" s="24"/>
      <c r="E31" s="24"/>
      <c r="F31" s="24" t="s">
        <v>46</v>
      </c>
    </row>
  </sheetData>
  <sheetProtection algorithmName="SHA-512" hashValue="qIYgRlMs9vUa0LI/Nu4XfBkAJUCxW65FB8zP6U4hns9oZDWoF00ayxvzazgwNhBo9EnPuQrX1XXA8yZ2JQuQ5Q==" saltValue="XYNyLvRRE6p5hStUXgSRyA==" spinCount="100000" sheet="1" selectLockedCells="1"/>
  <mergeCells count="3">
    <mergeCell ref="C2:D2"/>
    <mergeCell ref="A12:N17"/>
    <mergeCell ref="E1:G1"/>
  </mergeCells>
  <phoneticPr fontId="1" type="noConversion"/>
  <dataValidations count="2">
    <dataValidation type="list" allowBlank="1" showInputMessage="1" showErrorMessage="1" sqref="G2" xr:uid="{00000000-0002-0000-0000-000000000000}">
      <formula1>$F$19:$F$31</formula1>
    </dataValidation>
    <dataValidation type="decimal" operator="lessThanOrEqual" allowBlank="1" showInputMessage="1" showErrorMessage="1" error="請確認當月是否超時工作" sqref="H6:H10" xr:uid="{00000000-0002-0000-0000-000001000000}">
      <formula1>168</formula1>
    </dataValidation>
  </dataValidations>
  <printOptions horizontalCentered="1"/>
  <pageMargins left="0.70866141732283472" right="0.70866141732283472" top="0.62992125984251968" bottom="0.74803149606299213" header="0.31496062992125984" footer="0.31496062992125984"/>
  <pageSetup paperSize="9" scale="33" orientation="landscape" r:id="rId1"/>
  <headerFooter>
    <oddHeader>&amp;C&amp;"標楷體,粗體"&amp;36輔仁大學工讀助學金請領清單</oddHeader>
    <oddFooter>&amp;L&amp;"標楷體,標準"&amp;26單位承辦人核章：&amp;C&amp;"標楷體,標準"&amp;26主管核章：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0C052-1935-4D7F-B2AC-19FAB6DDE741}">
  <sheetPr>
    <pageSetUpPr fitToPage="1"/>
  </sheetPr>
  <dimension ref="A1:P36"/>
  <sheetViews>
    <sheetView zoomScale="46" zoomScaleNormal="46" workbookViewId="0">
      <pane ySplit="1" topLeftCell="A2" activePane="bottomLeft" state="frozen"/>
      <selection pane="bottomLeft" activeCell="M6" sqref="M6"/>
    </sheetView>
  </sheetViews>
  <sheetFormatPr defaultColWidth="8.875" defaultRowHeight="19.899999999999999" customHeight="1" x14ac:dyDescent="0.25"/>
  <cols>
    <col min="1" max="1" width="8.5" style="12" customWidth="1"/>
    <col min="2" max="2" width="26.5" style="15" customWidth="1"/>
    <col min="3" max="3" width="29.75" style="15" customWidth="1"/>
    <col min="4" max="4" width="30.25" style="15" customWidth="1"/>
    <col min="5" max="5" width="38.75" style="15" customWidth="1"/>
    <col min="6" max="6" width="35.125" style="15" customWidth="1"/>
    <col min="7" max="7" width="32.5" style="15" customWidth="1"/>
    <col min="8" max="8" width="32.625" style="15" customWidth="1"/>
    <col min="9" max="9" width="30.5" style="15" customWidth="1"/>
    <col min="10" max="10" width="30" style="15" customWidth="1"/>
    <col min="11" max="11" width="22.25" style="15" customWidth="1"/>
    <col min="12" max="12" width="21.375" style="15" customWidth="1"/>
    <col min="13" max="13" width="24" style="15" customWidth="1"/>
    <col min="14" max="14" width="28.875" style="12" customWidth="1"/>
    <col min="15" max="15" width="10.375" style="15" customWidth="1"/>
    <col min="16" max="16384" width="8.875" style="15"/>
  </cols>
  <sheetData>
    <row r="1" spans="1:14" s="1" customFormat="1" ht="71.45" customHeight="1" thickBot="1" x14ac:dyDescent="0.3">
      <c r="A1" s="18"/>
      <c r="B1" s="37" t="s">
        <v>48</v>
      </c>
      <c r="C1" s="36"/>
      <c r="D1" s="37" t="s">
        <v>47</v>
      </c>
      <c r="E1" s="47"/>
      <c r="F1" s="47"/>
      <c r="G1" s="47"/>
      <c r="H1" s="19" t="s">
        <v>0</v>
      </c>
      <c r="I1" s="19"/>
      <c r="J1" s="19"/>
      <c r="K1" s="19"/>
      <c r="L1" s="19"/>
      <c r="M1" s="19"/>
      <c r="N1" s="18"/>
    </row>
    <row r="2" spans="1:14" s="1" customFormat="1" ht="71.45" customHeight="1" x14ac:dyDescent="0.25">
      <c r="A2" s="18"/>
      <c r="B2" s="18" t="s">
        <v>1</v>
      </c>
      <c r="C2" s="45" t="s">
        <v>33</v>
      </c>
      <c r="D2" s="45"/>
      <c r="E2" s="19"/>
      <c r="F2" s="18" t="s">
        <v>2</v>
      </c>
      <c r="G2" s="20" t="s">
        <v>51</v>
      </c>
      <c r="H2" s="18" t="s">
        <v>3</v>
      </c>
      <c r="I2" s="21">
        <v>196</v>
      </c>
      <c r="J2" s="18"/>
      <c r="K2" s="18"/>
      <c r="L2" s="19"/>
      <c r="M2" s="19"/>
      <c r="N2" s="18"/>
    </row>
    <row r="3" spans="1:14" s="1" customFormat="1" ht="58.5" customHeight="1" x14ac:dyDescent="0.25">
      <c r="A3" s="18"/>
      <c r="B3" s="19" t="s">
        <v>4</v>
      </c>
      <c r="C3" s="19"/>
      <c r="D3" s="19"/>
      <c r="E3" s="19"/>
      <c r="F3" s="19"/>
      <c r="G3" s="19"/>
      <c r="H3" s="19"/>
      <c r="I3" s="19" t="s">
        <v>5</v>
      </c>
      <c r="J3" s="19"/>
      <c r="K3" s="19"/>
      <c r="L3" s="19"/>
      <c r="M3" s="19"/>
      <c r="N3" s="18"/>
    </row>
    <row r="4" spans="1:14" s="1" customFormat="1" ht="54.75" customHeight="1" x14ac:dyDescent="0.25">
      <c r="A4" s="18"/>
      <c r="B4" s="38" t="s">
        <v>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8"/>
    </row>
    <row r="5" spans="1:14" s="9" customFormat="1" ht="143.25" customHeight="1" x14ac:dyDescent="0.25">
      <c r="A5" s="3" t="s">
        <v>7</v>
      </c>
      <c r="B5" s="4" t="s">
        <v>8</v>
      </c>
      <c r="C5" s="3" t="s">
        <v>9</v>
      </c>
      <c r="D5" s="3" t="s">
        <v>10</v>
      </c>
      <c r="E5" s="5" t="s">
        <v>49</v>
      </c>
      <c r="F5" s="3" t="s">
        <v>12</v>
      </c>
      <c r="G5" s="3" t="s">
        <v>13</v>
      </c>
      <c r="H5" s="6" t="s">
        <v>14</v>
      </c>
      <c r="I5" s="7" t="s">
        <v>15</v>
      </c>
      <c r="J5" s="7" t="s">
        <v>16</v>
      </c>
      <c r="K5" s="7" t="s">
        <v>17</v>
      </c>
      <c r="L5" s="7" t="s">
        <v>18</v>
      </c>
      <c r="M5" s="8" t="s">
        <v>19</v>
      </c>
      <c r="N5" s="6" t="s">
        <v>20</v>
      </c>
    </row>
    <row r="6" spans="1:14" s="11" customFormat="1" ht="80.099999999999994" customHeight="1" x14ac:dyDescent="0.25">
      <c r="A6" s="5">
        <v>1</v>
      </c>
      <c r="B6" s="10"/>
      <c r="C6" s="10"/>
      <c r="D6" s="10"/>
      <c r="E6" s="10"/>
      <c r="F6" s="10"/>
      <c r="G6" s="10"/>
      <c r="H6" s="29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9">
        <f t="shared" ref="N6:N15" si="0">ROUNDUP($H6*$I$2+$I6*$C$25+$J6*$D$25+$K6*$C$25+$L6*$D$25+$M6*2*$I$2,0)</f>
        <v>0</v>
      </c>
    </row>
    <row r="7" spans="1:14" s="11" customFormat="1" ht="80.099999999999994" customHeight="1" x14ac:dyDescent="0.25">
      <c r="A7" s="5">
        <v>2</v>
      </c>
      <c r="B7" s="10"/>
      <c r="C7" s="10"/>
      <c r="D7" s="10"/>
      <c r="E7" s="10"/>
      <c r="F7" s="10"/>
      <c r="G7" s="10"/>
      <c r="H7" s="29">
        <v>0</v>
      </c>
      <c r="I7" s="34">
        <v>0</v>
      </c>
      <c r="J7" s="34">
        <v>0</v>
      </c>
      <c r="K7" s="34">
        <v>0</v>
      </c>
      <c r="L7" s="34">
        <v>0</v>
      </c>
      <c r="M7" s="34">
        <v>0</v>
      </c>
      <c r="N7" s="39">
        <f t="shared" si="0"/>
        <v>0</v>
      </c>
    </row>
    <row r="8" spans="1:14" s="11" customFormat="1" ht="80.099999999999994" customHeight="1" x14ac:dyDescent="0.25">
      <c r="A8" s="5">
        <v>3</v>
      </c>
      <c r="B8" s="10"/>
      <c r="C8" s="10"/>
      <c r="D8" s="10"/>
      <c r="E8" s="10"/>
      <c r="F8" s="10"/>
      <c r="G8" s="10"/>
      <c r="H8" s="29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9">
        <f t="shared" si="0"/>
        <v>0</v>
      </c>
    </row>
    <row r="9" spans="1:14" s="11" customFormat="1" ht="80.099999999999994" customHeight="1" x14ac:dyDescent="0.25">
      <c r="A9" s="5">
        <v>4</v>
      </c>
      <c r="B9" s="10"/>
      <c r="C9" s="10"/>
      <c r="D9" s="10"/>
      <c r="E9" s="10"/>
      <c r="F9" s="10"/>
      <c r="G9" s="10"/>
      <c r="H9" s="29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9">
        <f t="shared" si="0"/>
        <v>0</v>
      </c>
    </row>
    <row r="10" spans="1:14" s="11" customFormat="1" ht="80.099999999999994" customHeight="1" x14ac:dyDescent="0.25">
      <c r="A10" s="5">
        <v>5</v>
      </c>
      <c r="B10" s="10"/>
      <c r="C10" s="10"/>
      <c r="D10" s="10"/>
      <c r="E10" s="10"/>
      <c r="F10" s="10"/>
      <c r="G10" s="10"/>
      <c r="H10" s="29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9">
        <f t="shared" si="0"/>
        <v>0</v>
      </c>
    </row>
    <row r="11" spans="1:14" s="11" customFormat="1" ht="80.099999999999994" customHeight="1" x14ac:dyDescent="0.25">
      <c r="A11" s="5">
        <v>6</v>
      </c>
      <c r="B11" s="10"/>
      <c r="C11" s="10"/>
      <c r="D11" s="10"/>
      <c r="E11" s="10"/>
      <c r="F11" s="10"/>
      <c r="G11" s="10"/>
      <c r="H11" s="29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9">
        <f t="shared" si="0"/>
        <v>0</v>
      </c>
    </row>
    <row r="12" spans="1:14" s="11" customFormat="1" ht="80.099999999999994" customHeight="1" x14ac:dyDescent="0.25">
      <c r="A12" s="5">
        <v>7</v>
      </c>
      <c r="B12" s="10"/>
      <c r="C12" s="10"/>
      <c r="D12" s="10"/>
      <c r="E12" s="10"/>
      <c r="F12" s="10"/>
      <c r="G12" s="10"/>
      <c r="H12" s="29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9">
        <f t="shared" si="0"/>
        <v>0</v>
      </c>
    </row>
    <row r="13" spans="1:14" s="11" customFormat="1" ht="80.099999999999994" customHeight="1" x14ac:dyDescent="0.25">
      <c r="A13" s="5">
        <v>8</v>
      </c>
      <c r="B13" s="10"/>
      <c r="C13" s="10"/>
      <c r="D13" s="10"/>
      <c r="E13" s="10"/>
      <c r="F13" s="10"/>
      <c r="G13" s="10"/>
      <c r="H13" s="29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9">
        <f t="shared" si="0"/>
        <v>0</v>
      </c>
    </row>
    <row r="14" spans="1:14" s="11" customFormat="1" ht="80.099999999999994" customHeight="1" x14ac:dyDescent="0.25">
      <c r="A14" s="5">
        <v>9</v>
      </c>
      <c r="B14" s="10"/>
      <c r="C14" s="10"/>
      <c r="D14" s="10"/>
      <c r="E14" s="10"/>
      <c r="F14" s="10"/>
      <c r="G14" s="10"/>
      <c r="H14" s="29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9">
        <f t="shared" si="0"/>
        <v>0</v>
      </c>
    </row>
    <row r="15" spans="1:14" s="11" customFormat="1" ht="80.099999999999994" customHeight="1" x14ac:dyDescent="0.25">
      <c r="A15" s="5">
        <v>10</v>
      </c>
      <c r="B15" s="10"/>
      <c r="C15" s="10"/>
      <c r="D15" s="10"/>
      <c r="E15" s="10"/>
      <c r="F15" s="10"/>
      <c r="G15" s="10"/>
      <c r="H15" s="29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9">
        <f t="shared" si="0"/>
        <v>0</v>
      </c>
    </row>
    <row r="16" spans="1:14" ht="80.099999999999994" customHeight="1" x14ac:dyDescent="0.25">
      <c r="A16" s="18"/>
      <c r="B16" s="19"/>
      <c r="C16" s="19"/>
      <c r="D16" s="19"/>
      <c r="E16" s="19"/>
      <c r="F16" s="19"/>
      <c r="G16" s="19"/>
      <c r="H16" s="32"/>
      <c r="I16" s="32"/>
      <c r="J16" s="32"/>
      <c r="K16" s="32"/>
      <c r="L16" s="32"/>
      <c r="M16" s="23" t="s">
        <v>21</v>
      </c>
      <c r="N16" s="43">
        <f>SUM($N$6:$N$15)</f>
        <v>0</v>
      </c>
    </row>
    <row r="17" spans="1:16" ht="19.899999999999999" customHeight="1" x14ac:dyDescent="0.25">
      <c r="A17" s="46" t="s">
        <v>50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1:16" ht="19.899999999999999" customHeight="1" x14ac:dyDescent="0.25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</row>
    <row r="19" spans="1:16" ht="19.899999999999999" customHeight="1" x14ac:dyDescent="0.25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</row>
    <row r="20" spans="1:16" ht="19.899999999999999" customHeight="1" x14ac:dyDescent="0.25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6" ht="19.899999999999999" customHeight="1" x14ac:dyDescent="0.2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  <row r="22" spans="1:16" ht="185.25" customHeight="1" x14ac:dyDescent="0.25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14"/>
      <c r="P22" s="14"/>
    </row>
    <row r="23" spans="1:16" ht="38.25" x14ac:dyDescent="0.25">
      <c r="A23" s="14"/>
      <c r="B23" s="24"/>
      <c r="C23" s="24"/>
      <c r="D23" s="24"/>
      <c r="E23" s="24"/>
      <c r="F23" s="24"/>
      <c r="N23" s="14"/>
      <c r="O23" s="16"/>
      <c r="P23" s="16"/>
    </row>
    <row r="24" spans="1:16" ht="38.25" hidden="1" x14ac:dyDescent="0.25">
      <c r="B24" s="25" t="s">
        <v>22</v>
      </c>
      <c r="C24" s="25">
        <v>196</v>
      </c>
      <c r="D24" s="25">
        <f>I2</f>
        <v>196</v>
      </c>
      <c r="E24" s="25" t="s">
        <v>23</v>
      </c>
      <c r="F24" s="24" t="s">
        <v>24</v>
      </c>
    </row>
    <row r="25" spans="1:16" ht="38.25" hidden="1" x14ac:dyDescent="0.25">
      <c r="B25" s="25" t="s">
        <v>25</v>
      </c>
      <c r="C25" s="25">
        <f>ROUND(C24*1.34,0)</f>
        <v>263</v>
      </c>
      <c r="D25" s="25">
        <f>ROUND(D24*1.67,0)</f>
        <v>327</v>
      </c>
      <c r="E25" s="25">
        <f>IF($M6=0,"0",8)*$I$2</f>
        <v>0</v>
      </c>
      <c r="F25" s="24" t="s">
        <v>36</v>
      </c>
    </row>
    <row r="26" spans="1:16" ht="38.25" hidden="1" x14ac:dyDescent="0.25">
      <c r="B26" s="24"/>
      <c r="C26" s="24"/>
      <c r="D26" s="24"/>
      <c r="E26" s="24"/>
      <c r="F26" s="24" t="s">
        <v>34</v>
      </c>
    </row>
    <row r="27" spans="1:16" ht="38.25" hidden="1" x14ac:dyDescent="0.25">
      <c r="B27" s="24" t="s">
        <v>26</v>
      </c>
      <c r="C27" s="24"/>
      <c r="D27" s="24"/>
      <c r="E27" s="24"/>
      <c r="F27" s="24" t="s">
        <v>37</v>
      </c>
    </row>
    <row r="28" spans="1:16" ht="38.25" hidden="1" x14ac:dyDescent="0.25">
      <c r="B28" s="24" t="s">
        <v>27</v>
      </c>
      <c r="C28" s="24"/>
      <c r="D28" s="24"/>
      <c r="E28" s="24"/>
      <c r="F28" s="24" t="s">
        <v>38</v>
      </c>
    </row>
    <row r="29" spans="1:16" ht="38.25" hidden="1" x14ac:dyDescent="0.25">
      <c r="B29" s="24" t="s">
        <v>28</v>
      </c>
      <c r="C29" s="24"/>
      <c r="D29" s="24"/>
      <c r="E29" s="24"/>
      <c r="F29" s="24" t="s">
        <v>39</v>
      </c>
    </row>
    <row r="30" spans="1:16" ht="38.25" hidden="1" x14ac:dyDescent="0.25">
      <c r="B30" s="24" t="s">
        <v>29</v>
      </c>
      <c r="C30" s="24"/>
      <c r="D30" s="24"/>
      <c r="E30" s="24"/>
      <c r="F30" s="24" t="s">
        <v>40</v>
      </c>
    </row>
    <row r="31" spans="1:16" ht="38.25" hidden="1" x14ac:dyDescent="0.25">
      <c r="B31" s="24"/>
      <c r="C31" s="24"/>
      <c r="D31" s="24"/>
      <c r="E31" s="24"/>
      <c r="F31" s="24" t="s">
        <v>41</v>
      </c>
    </row>
    <row r="32" spans="1:16" ht="38.25" hidden="1" x14ac:dyDescent="0.25">
      <c r="B32" s="24"/>
      <c r="C32" s="24"/>
      <c r="D32" s="24"/>
      <c r="E32" s="24"/>
      <c r="F32" s="24" t="s">
        <v>42</v>
      </c>
    </row>
    <row r="33" spans="2:6" ht="38.25" hidden="1" x14ac:dyDescent="0.25">
      <c r="B33" s="24"/>
      <c r="C33" s="24"/>
      <c r="D33" s="24"/>
      <c r="E33" s="24"/>
      <c r="F33" s="24" t="s">
        <v>43</v>
      </c>
    </row>
    <row r="34" spans="2:6" ht="38.25" hidden="1" x14ac:dyDescent="0.25">
      <c r="B34" s="24"/>
      <c r="C34" s="24"/>
      <c r="D34" s="24"/>
      <c r="E34" s="24"/>
      <c r="F34" s="24" t="s">
        <v>44</v>
      </c>
    </row>
    <row r="35" spans="2:6" ht="38.25" hidden="1" x14ac:dyDescent="0.25">
      <c r="B35" s="24"/>
      <c r="C35" s="24"/>
      <c r="D35" s="24"/>
      <c r="E35" s="24"/>
      <c r="F35" s="24" t="s">
        <v>45</v>
      </c>
    </row>
    <row r="36" spans="2:6" ht="38.25" hidden="1" x14ac:dyDescent="0.25">
      <c r="B36" s="24"/>
      <c r="C36" s="24"/>
      <c r="D36" s="24"/>
      <c r="E36" s="24"/>
      <c r="F36" s="24" t="s">
        <v>46</v>
      </c>
    </row>
  </sheetData>
  <sheetProtection algorithmName="SHA-512" hashValue="t+ls/XG0HMYQZpl8goFle7fnMIg0ygX4rtHKDPbypHxZYtVuIHYMJoNMPG2AtKEabL3l2XrRPApPEkblKDzUgw==" saltValue="3yLjk2zdtqIuw2CWQY0V6g==" spinCount="100000" sheet="1" selectLockedCells="1"/>
  <mergeCells count="3">
    <mergeCell ref="E1:G1"/>
    <mergeCell ref="C2:D2"/>
    <mergeCell ref="A17:N22"/>
  </mergeCells>
  <phoneticPr fontId="18" type="noConversion"/>
  <dataValidations count="2">
    <dataValidation type="decimal" operator="lessThanOrEqual" allowBlank="1" showInputMessage="1" showErrorMessage="1" error="請確認當月是否超時工作" sqref="H6:H15" xr:uid="{B93113B0-C4B4-4C3F-977C-9C14246C451C}">
      <formula1>168</formula1>
    </dataValidation>
    <dataValidation type="list" allowBlank="1" showInputMessage="1" showErrorMessage="1" sqref="G2" xr:uid="{19795CED-4744-40F0-AAD5-5ABD3DE8BFDA}">
      <formula1>$F$24:$F$36</formula1>
    </dataValidation>
  </dataValidations>
  <printOptions horizontalCentered="1"/>
  <pageMargins left="0.70866141732283472" right="0.70866141732283472" top="0.62992125984251968" bottom="0.74803149606299213" header="0.31496062992125984" footer="0.31496062992125984"/>
  <pageSetup paperSize="9" scale="33" orientation="landscape" r:id="rId1"/>
  <headerFooter>
    <oddHeader>&amp;C&amp;"標楷體,粗體"&amp;36輔仁大學工讀助學金請領清單</oddHeader>
    <oddFooter>&amp;L&amp;"標楷體,標準"&amp;26單位承辦人核章：&amp;C&amp;"標楷體,標準"&amp;26主管核章：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2FC3D-FE4E-45CA-8853-D6E5EB7716DD}">
  <sheetPr>
    <pageSetUpPr fitToPage="1"/>
  </sheetPr>
  <dimension ref="A1:K17"/>
  <sheetViews>
    <sheetView zoomScale="55" zoomScaleNormal="55" workbookViewId="0">
      <selection activeCell="E9" sqref="E9"/>
    </sheetView>
  </sheetViews>
  <sheetFormatPr defaultColWidth="8.875" defaultRowHeight="19.899999999999999" customHeight="1" x14ac:dyDescent="0.25"/>
  <cols>
    <col min="1" max="1" width="8.5" style="12" customWidth="1"/>
    <col min="2" max="2" width="20.75" style="15" customWidth="1"/>
    <col min="3" max="3" width="30.375" style="15" customWidth="1"/>
    <col min="4" max="4" width="30.625" style="15" customWidth="1"/>
    <col min="5" max="5" width="35.125" style="15" customWidth="1"/>
    <col min="6" max="6" width="35.375" style="15" customWidth="1"/>
    <col min="7" max="7" width="33.375" style="15" customWidth="1"/>
    <col min="8" max="8" width="33" style="15" bestFit="1" customWidth="1"/>
    <col min="9" max="9" width="28.875" style="12" customWidth="1"/>
    <col min="10" max="10" width="43.5" style="15" customWidth="1"/>
    <col min="11" max="16384" width="8.875" style="15"/>
  </cols>
  <sheetData>
    <row r="1" spans="1:10" s="1" customFormat="1" ht="71.45" customHeight="1" thickBot="1" x14ac:dyDescent="0.3">
      <c r="A1" s="18"/>
      <c r="B1" s="37" t="s">
        <v>48</v>
      </c>
      <c r="C1" s="40"/>
      <c r="D1" s="37" t="s">
        <v>47</v>
      </c>
      <c r="E1" s="41"/>
      <c r="F1" s="41"/>
      <c r="G1" s="41"/>
      <c r="H1" s="19" t="s">
        <v>0</v>
      </c>
      <c r="I1" s="18"/>
      <c r="J1" s="2"/>
    </row>
    <row r="2" spans="1:10" s="1" customFormat="1" ht="53.25" customHeight="1" x14ac:dyDescent="0.25">
      <c r="A2" s="18"/>
      <c r="B2" s="18" t="s">
        <v>1</v>
      </c>
      <c r="C2" s="45" t="s">
        <v>33</v>
      </c>
      <c r="D2" s="45"/>
      <c r="E2" s="19"/>
      <c r="F2" s="18" t="s">
        <v>32</v>
      </c>
      <c r="G2" s="20" t="s">
        <v>52</v>
      </c>
      <c r="H2" s="42" t="s">
        <v>3</v>
      </c>
      <c r="I2" s="26"/>
      <c r="J2" s="2"/>
    </row>
    <row r="3" spans="1:10" s="1" customFormat="1" ht="49.5" customHeight="1" x14ac:dyDescent="0.25">
      <c r="A3" s="18"/>
      <c r="B3" s="19" t="s">
        <v>4</v>
      </c>
      <c r="C3" s="19"/>
      <c r="D3" s="19"/>
      <c r="E3" s="19"/>
      <c r="F3" s="19"/>
      <c r="G3" s="19"/>
      <c r="H3" s="19" t="s">
        <v>5</v>
      </c>
      <c r="I3" s="18"/>
      <c r="J3" s="2"/>
    </row>
    <row r="4" spans="1:10" s="1" customFormat="1" ht="53.25" customHeight="1" x14ac:dyDescent="0.25">
      <c r="A4" s="18"/>
      <c r="B4" s="22" t="s">
        <v>6</v>
      </c>
      <c r="C4" s="19"/>
      <c r="D4" s="19"/>
      <c r="E4" s="19"/>
      <c r="F4" s="19"/>
      <c r="G4" s="19"/>
      <c r="H4" s="19"/>
      <c r="I4" s="18"/>
      <c r="J4" s="2"/>
    </row>
    <row r="5" spans="1:10" s="9" customFormat="1" ht="128.25" customHeight="1" x14ac:dyDescent="0.25">
      <c r="A5" s="27" t="s">
        <v>7</v>
      </c>
      <c r="B5" s="44" t="s">
        <v>53</v>
      </c>
      <c r="C5" s="27" t="s">
        <v>9</v>
      </c>
      <c r="D5" s="27" t="s">
        <v>10</v>
      </c>
      <c r="E5" s="28" t="s">
        <v>11</v>
      </c>
      <c r="F5" s="27" t="s">
        <v>12</v>
      </c>
      <c r="G5" s="27" t="s">
        <v>13</v>
      </c>
      <c r="H5" s="6" t="s">
        <v>30</v>
      </c>
      <c r="I5" s="6" t="s">
        <v>20</v>
      </c>
      <c r="J5" s="6" t="s">
        <v>31</v>
      </c>
    </row>
    <row r="6" spans="1:10" s="11" customFormat="1" ht="86.25" customHeight="1" x14ac:dyDescent="0.25">
      <c r="A6" s="5">
        <v>1</v>
      </c>
      <c r="B6" s="10"/>
      <c r="C6" s="10"/>
      <c r="D6" s="10"/>
      <c r="E6" s="10"/>
      <c r="F6" s="10"/>
      <c r="G6" s="10"/>
      <c r="H6" s="29">
        <v>0</v>
      </c>
      <c r="I6" s="30">
        <f>H6*$I$2</f>
        <v>0</v>
      </c>
      <c r="J6" s="31"/>
    </row>
    <row r="7" spans="1:10" s="11" customFormat="1" ht="86.25" customHeight="1" x14ac:dyDescent="0.25">
      <c r="A7" s="5">
        <v>2</v>
      </c>
      <c r="B7" s="10"/>
      <c r="C7" s="10"/>
      <c r="D7" s="10"/>
      <c r="E7" s="10"/>
      <c r="F7" s="10"/>
      <c r="G7" s="10"/>
      <c r="H7" s="29">
        <v>0</v>
      </c>
      <c r="I7" s="30">
        <f t="shared" ref="I7:I10" si="0">H7*$I$2</f>
        <v>0</v>
      </c>
      <c r="J7" s="31"/>
    </row>
    <row r="8" spans="1:10" s="11" customFormat="1" ht="86.25" customHeight="1" x14ac:dyDescent="0.25">
      <c r="A8" s="5">
        <v>3</v>
      </c>
      <c r="B8" s="10"/>
      <c r="C8" s="10"/>
      <c r="D8" s="10"/>
      <c r="E8" s="10"/>
      <c r="F8" s="10"/>
      <c r="G8" s="10"/>
      <c r="H8" s="29">
        <v>0</v>
      </c>
      <c r="I8" s="30">
        <f t="shared" si="0"/>
        <v>0</v>
      </c>
      <c r="J8" s="31"/>
    </row>
    <row r="9" spans="1:10" s="11" customFormat="1" ht="86.25" customHeight="1" x14ac:dyDescent="0.25">
      <c r="A9" s="5">
        <v>4</v>
      </c>
      <c r="B9" s="10"/>
      <c r="C9" s="10"/>
      <c r="D9" s="10"/>
      <c r="E9" s="10"/>
      <c r="F9" s="10"/>
      <c r="G9" s="10"/>
      <c r="H9" s="29">
        <v>0</v>
      </c>
      <c r="I9" s="30">
        <f t="shared" si="0"/>
        <v>0</v>
      </c>
      <c r="J9" s="31"/>
    </row>
    <row r="10" spans="1:10" s="11" customFormat="1" ht="86.25" customHeight="1" x14ac:dyDescent="0.25">
      <c r="A10" s="5">
        <v>5</v>
      </c>
      <c r="B10" s="10"/>
      <c r="C10" s="10"/>
      <c r="D10" s="10"/>
      <c r="E10" s="10"/>
      <c r="F10" s="10"/>
      <c r="G10" s="10"/>
      <c r="H10" s="29">
        <v>0</v>
      </c>
      <c r="I10" s="30">
        <f t="shared" si="0"/>
        <v>0</v>
      </c>
      <c r="J10" s="31"/>
    </row>
    <row r="11" spans="1:10" ht="68.650000000000006" customHeight="1" x14ac:dyDescent="0.25">
      <c r="A11" s="18"/>
      <c r="B11" s="19"/>
      <c r="C11" s="19"/>
      <c r="D11" s="19"/>
      <c r="E11" s="19"/>
      <c r="F11" s="19"/>
      <c r="G11" s="19"/>
      <c r="H11" s="32"/>
      <c r="I11" s="33">
        <f>SUM($I$6:$I$10)</f>
        <v>0</v>
      </c>
      <c r="J11" s="17"/>
    </row>
    <row r="12" spans="1:10" ht="19.899999999999999" customHeight="1" x14ac:dyDescent="0.25">
      <c r="A12" s="48" t="s">
        <v>54</v>
      </c>
      <c r="B12" s="48"/>
      <c r="C12" s="48"/>
      <c r="D12" s="48"/>
      <c r="E12" s="48"/>
      <c r="F12" s="48"/>
      <c r="G12" s="48"/>
      <c r="H12" s="48"/>
      <c r="I12" s="48"/>
      <c r="J12" s="17"/>
    </row>
    <row r="13" spans="1:10" ht="19.899999999999999" customHeight="1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17"/>
    </row>
    <row r="14" spans="1:10" ht="19.899999999999999" customHeight="1" x14ac:dyDescent="0.25">
      <c r="A14" s="48"/>
      <c r="B14" s="48"/>
      <c r="C14" s="48"/>
      <c r="D14" s="48"/>
      <c r="E14" s="48"/>
      <c r="F14" s="48"/>
      <c r="G14" s="48"/>
      <c r="H14" s="48"/>
      <c r="I14" s="48"/>
      <c r="J14" s="17"/>
    </row>
    <row r="15" spans="1:10" ht="19.899999999999999" customHeight="1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17"/>
    </row>
    <row r="16" spans="1:10" ht="21" x14ac:dyDescent="0.25">
      <c r="A16" s="48"/>
      <c r="B16" s="48"/>
      <c r="C16" s="48"/>
      <c r="D16" s="48"/>
      <c r="E16" s="48"/>
      <c r="F16" s="48"/>
      <c r="G16" s="48"/>
      <c r="H16" s="48"/>
      <c r="I16" s="48"/>
      <c r="J16" s="17"/>
    </row>
    <row r="17" spans="1:11" ht="21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14"/>
      <c r="K17" s="14"/>
    </row>
  </sheetData>
  <sheetProtection selectLockedCells="1"/>
  <mergeCells count="2">
    <mergeCell ref="C2:D2"/>
    <mergeCell ref="A12:I17"/>
  </mergeCells>
  <phoneticPr fontId="18" type="noConversion"/>
  <dataValidations count="1">
    <dataValidation type="decimal" operator="lessThanOrEqual" allowBlank="1" showInputMessage="1" showErrorMessage="1" error="請確認當月是否超時工作" sqref="H6:H10" xr:uid="{0474C5FA-BCB2-41DD-BA11-750CB42F68D3}">
      <formula1>168</formula1>
    </dataValidation>
  </dataValidations>
  <printOptions horizontalCentered="1"/>
  <pageMargins left="0.70866141732283472" right="0.70866141732283472" top="0.62992125984251968" bottom="0.74803149606299213" header="0.31496062992125984" footer="0.31496062992125984"/>
  <pageSetup paperSize="9" scale="50" orientation="landscape" r:id="rId1"/>
  <headerFooter>
    <oddHeader>&amp;C&amp;"標楷體,標準"&amp;28輔仁大學工讀助學金請領清單</oddHeader>
    <oddFooter>&amp;L&amp;"標楷體,標準"&amp;26單位承辦人核章：&amp;C&amp;"標楷體,標準"&amp;26主管核章：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3</vt:i4>
      </vt:variant>
    </vt:vector>
  </HeadingPairs>
  <TitlesOfParts>
    <vt:vector size="6" baseType="lpstr">
      <vt:lpstr>5人版</vt:lpstr>
      <vt:lpstr>10人版</vt:lpstr>
      <vt:lpstr>未休假獎金表單</vt:lpstr>
      <vt:lpstr>'10人版'!Print_Area</vt:lpstr>
      <vt:lpstr>'5人版'!Print_Area</vt:lpstr>
      <vt:lpstr>未休假獎金表單!Print_Area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陳巧湄</dc:creator>
  <cp:lastModifiedBy>FJCUSER250918C</cp:lastModifiedBy>
  <cp:lastPrinted>2025-12-26T03:35:10Z</cp:lastPrinted>
  <dcterms:created xsi:type="dcterms:W3CDTF">2024-10-24T03:42:10Z</dcterms:created>
  <dcterms:modified xsi:type="dcterms:W3CDTF">2025-12-26T05:26:41Z</dcterms:modified>
</cp:coreProperties>
</file>